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'レジメン'!$A$1:$AV$42</definedName>
    <definedName name="_xlnm.Print_Area" localSheetId="2">'注射せん'!$B$1:$M$68</definedName>
  </definedNames>
  <calcPr fullCalcOnLoad="1"/>
</workbook>
</file>

<file path=xl/sharedStrings.xml><?xml version="1.0" encoding="utf-8"?>
<sst xmlns="http://schemas.openxmlformats.org/spreadsheetml/2006/main" count="85" uniqueCount="78">
  <si>
    <t>～ 化学療法 ～</t>
  </si>
  <si>
    <t>様</t>
  </si>
  <si>
    <t>氏名</t>
  </si>
  <si>
    <t>生年月日</t>
  </si>
  <si>
    <t>身長</t>
  </si>
  <si>
    <t>体重</t>
  </si>
  <si>
    <t>体表面積</t>
  </si>
  <si>
    <t>カナ</t>
  </si>
  <si>
    <t>ID</t>
  </si>
  <si>
    <t>外来／入院</t>
  </si>
  <si>
    <t>入院</t>
  </si>
  <si>
    <t>外来</t>
  </si>
  <si>
    <t>（</t>
  </si>
  <si>
    <r>
      <t>mg／m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</si>
  <si>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性別</t>
  </si>
  <si>
    <t>診察区分</t>
  </si>
  <si>
    <t>投与日</t>
  </si>
  <si>
    <t>cm</t>
  </si>
  <si>
    <t>kg</t>
  </si>
  <si>
    <t>BSA</t>
  </si>
  <si>
    <t xml:space="preserve"> 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</si>
  <si>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</si>
  <si>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</si>
  <si>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>●</t>
  </si>
  <si>
    <t>sCr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</si>
  <si>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</si>
  <si>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</si>
  <si>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</si>
  <si>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</si>
  <si>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</si>
  <si>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PTX</t>
  </si>
  <si>
    <t>③</t>
  </si>
  <si>
    <t>④</t>
  </si>
  <si>
    <t>A</t>
  </si>
  <si>
    <t>（30分）</t>
  </si>
  <si>
    <t>（15分）</t>
  </si>
  <si>
    <t>生食 100ml</t>
  </si>
  <si>
    <t>（内服）</t>
  </si>
  <si>
    <t>生食 50ml</t>
  </si>
  <si>
    <t>　※ 専用ルートを使用（薬局が持参）</t>
  </si>
  <si>
    <t>当日の指示受け　看護師　　　印</t>
  </si>
  <si>
    <t>　　薬局が無菌調製する</t>
  </si>
  <si>
    <t>　　（調製者）  　　（監査）</t>
  </si>
  <si>
    <t>Scr</t>
  </si>
  <si>
    <t>mg/dl</t>
  </si>
  <si>
    <r>
      <t>ml/分/1.73ｍ</t>
    </r>
    <r>
      <rPr>
        <vertAlign val="superscript"/>
        <sz val="11"/>
        <rFont val="ＭＳ 明朝"/>
        <family val="1"/>
      </rPr>
      <t>2</t>
    </r>
  </si>
  <si>
    <t>eGFR</t>
  </si>
  <si>
    <t>＜投与スケジュール＞</t>
  </si>
  <si>
    <t>＜投与量＞</t>
  </si>
  <si>
    <t>変更理由</t>
  </si>
  <si>
    <t>　ベナ錠10mg　５錠</t>
  </si>
  <si>
    <t>ﾃﾞｷｻｰﾄ 6.6mg</t>
  </si>
  <si>
    <t>ﾀｷｿｰﾙ 100mg</t>
  </si>
  <si>
    <t>ﾀｷｿｰﾙ  30mg</t>
  </si>
  <si>
    <t>ﾃﾙﾓ糖注 5％ 250ml</t>
  </si>
  <si>
    <t>体重
BSA</t>
  </si>
  <si>
    <t>【化学療法・治療計画書】</t>
  </si>
  <si>
    <t>＜用法用量＞ １クール　４週間</t>
  </si>
  <si>
    <t>ｸﾞﾗﾆｾﾄﾛﾝ3mgｼﾘﾝｼﾞ</t>
  </si>
  <si>
    <t>ｷｯﾄ</t>
  </si>
  <si>
    <t xml:space="preserve">② </t>
  </si>
  <si>
    <r>
      <t>ＰTX・・・・</t>
    </r>
    <r>
      <rPr>
        <sz val="10"/>
        <color indexed="10"/>
        <rFont val="ＭＳ Ｐ明朝"/>
        <family val="1"/>
      </rPr>
      <t>ﾀｷｿｰﾙ</t>
    </r>
  </si>
  <si>
    <t>市立大洲病院</t>
  </si>
  <si>
    <t>「ＰＴＸ」</t>
  </si>
  <si>
    <t>レジメン・・・「PTX」</t>
  </si>
  <si>
    <t>＜適応＞　乳がん</t>
  </si>
  <si>
    <t>ﾌｧﾓﾁｼﾞﾝ 20mg</t>
  </si>
  <si>
    <t>（125ml　　30分）</t>
  </si>
  <si>
    <t>PTX：ﾊﾟｸﾘﾀｷｾﾙ注射液100mg（16.7ml）</t>
  </si>
  <si>
    <t>　　 ﾊﾟｸﾘﾀｷｾﾙ注射液30mg（5ml）</t>
  </si>
  <si>
    <t>100000-0</t>
  </si>
  <si>
    <t>オオズ　タロウ</t>
  </si>
  <si>
    <t>大洲　太郎</t>
  </si>
  <si>
    <t>内科　Dr.</t>
  </si>
  <si>
    <t>主治医</t>
  </si>
  <si>
    <t>V</t>
  </si>
  <si>
    <t>＜ﾀｷｿｰﾙ 130mg　　21.7ml　採取＞</t>
  </si>
  <si>
    <t>（271.7ml　　60分）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</si>
</sst>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0_ "/>
    <numFmt numFmtId="208" formatCode="0.0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vertAlign val="superscript"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8"/>
      <name val="ＭＳ 明朝"/>
      <family val="1"/>
    </font>
    <font>
      <sz val="10"/>
      <color indexed="15"/>
      <name val="ＭＳ Ｐ明朝"/>
      <family val="1"/>
    </font>
    <font>
      <sz val="20"/>
      <name val="ＭＳ 明朝"/>
      <family val="1"/>
    </font>
    <font>
      <b/>
      <sz val="28"/>
      <name val="ＭＳ 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2"/>
      <name val="ＭＳ Ｐ明朝"/>
      <family val="1"/>
    </font>
    <font>
      <sz val="11"/>
      <color indexed="8"/>
      <name val="ＭＳ Ｐ明朝"/>
      <family val="1"/>
    </font>
    <font>
      <sz val="14"/>
      <color indexed="9"/>
      <name val="ＭＳ 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9"/>
      <color indexed="8"/>
      <name val="ＭＳ Ｐ明朝"/>
      <family val="1"/>
    </font>
    <font>
      <sz val="16"/>
      <color indexed="8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17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6" fillId="0" borderId="18" xfId="0" applyFont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3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9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85" fontId="7" fillId="33" borderId="0" xfId="0" applyNumberFormat="1" applyFont="1" applyFill="1" applyBorder="1" applyAlignment="1">
      <alignment horizontal="left" vertical="center"/>
    </xf>
    <xf numFmtId="57" fontId="17" fillId="35" borderId="23" xfId="0" applyNumberFormat="1" applyFont="1" applyFill="1" applyBorder="1" applyAlignment="1">
      <alignment horizontal="center" vertical="center"/>
    </xf>
    <xf numFmtId="57" fontId="17" fillId="35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176" fontId="43" fillId="33" borderId="0" xfId="0" applyNumberFormat="1" applyFont="1" applyFill="1" applyBorder="1" applyAlignment="1">
      <alignment horizontal="left" vertical="center" indent="4"/>
    </xf>
    <xf numFmtId="176" fontId="43" fillId="33" borderId="0" xfId="0" applyNumberFormat="1" applyFont="1" applyFill="1" applyBorder="1" applyAlignment="1">
      <alignment horizontal="left" vertical="center"/>
    </xf>
    <xf numFmtId="176" fontId="24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7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4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7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12</xdr:col>
      <xdr:colOff>485775</xdr:colOff>
      <xdr:row>64</xdr:row>
      <xdr:rowOff>142875</xdr:rowOff>
    </xdr:to>
    <xdr:grpSp>
      <xdr:nvGrpSpPr>
        <xdr:cNvPr id="1" name="Group 612"/>
        <xdr:cNvGrpSpPr>
          <a:grpSpLocks/>
        </xdr:cNvGrpSpPr>
      </xdr:nvGrpSpPr>
      <xdr:grpSpPr>
        <a:xfrm>
          <a:off x="314325" y="0"/>
          <a:ext cx="7620000" cy="10553700"/>
          <a:chOff x="2763" y="0"/>
          <a:chExt cx="800" cy="1107"/>
        </a:xfrm>
        <a:solidFill>
          <a:srgbClr val="FFFFFF"/>
        </a:solidFill>
      </xdr:grpSpPr>
      <xdr:sp>
        <xdr:nvSpPr>
          <xdr:cNvPr id="2" name="Line 613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14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615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16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6" name="Text Box 617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Line 618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19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20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621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622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Rectangle 623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1114425</xdr:colOff>
      <xdr:row>50</xdr:row>
      <xdr:rowOff>66675</xdr:rowOff>
    </xdr:from>
    <xdr:to>
      <xdr:col>12</xdr:col>
      <xdr:colOff>171450</xdr:colOff>
      <xdr:row>56</xdr:row>
      <xdr:rowOff>142875</xdr:rowOff>
    </xdr:to>
    <xdr:sp>
      <xdr:nvSpPr>
        <xdr:cNvPr id="13" name="Text Box 738"/>
        <xdr:cNvSpPr txBox="1">
          <a:spLocks noChangeArrowheads="1"/>
        </xdr:cNvSpPr>
      </xdr:nvSpPr>
      <xdr:spPr>
        <a:xfrm>
          <a:off x="6591300" y="8343900"/>
          <a:ext cx="10287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1720.0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TX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 editAs="oneCell">
    <xdr:from>
      <xdr:col>1</xdr:col>
      <xdr:colOff>609600</xdr:colOff>
      <xdr:row>58</xdr:row>
      <xdr:rowOff>123825</xdr:rowOff>
    </xdr:from>
    <xdr:to>
      <xdr:col>7</xdr:col>
      <xdr:colOff>752475</xdr:colOff>
      <xdr:row>64</xdr:row>
      <xdr:rowOff>142875</xdr:rowOff>
    </xdr:to>
    <xdr:pic>
      <xdr:nvPicPr>
        <xdr:cNvPr id="14" name="図 1"/>
        <xdr:cNvPicPr preferRelativeResize="1">
          <a:picLocks noChangeAspect="1"/>
        </xdr:cNvPicPr>
      </xdr:nvPicPr>
      <xdr:blipFill>
        <a:blip r:embed="rId1"/>
        <a:srcRect l="4504" t="45448" r="61373" b="43141"/>
        <a:stretch>
          <a:fillRect/>
        </a:stretch>
      </xdr:blipFill>
      <xdr:spPr>
        <a:xfrm>
          <a:off x="971550" y="9620250"/>
          <a:ext cx="41148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485775</xdr:colOff>
      <xdr:row>6</xdr:row>
      <xdr:rowOff>266700</xdr:rowOff>
    </xdr:from>
    <xdr:to>
      <xdr:col>12</xdr:col>
      <xdr:colOff>485775</xdr:colOff>
      <xdr:row>9</xdr:row>
      <xdr:rowOff>133350</xdr:rowOff>
    </xdr:to>
    <xdr:sp>
      <xdr:nvSpPr>
        <xdr:cNvPr id="15" name="直線コネクタ 156"/>
        <xdr:cNvSpPr>
          <a:spLocks/>
        </xdr:cNvSpPr>
      </xdr:nvSpPr>
      <xdr:spPr>
        <a:xfrm rot="5400000">
          <a:off x="79343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0</xdr:rowOff>
    </xdr:from>
    <xdr:to>
      <xdr:col>8</xdr:col>
      <xdr:colOff>266700</xdr:colOff>
      <xdr:row>9</xdr:row>
      <xdr:rowOff>142875</xdr:rowOff>
    </xdr:to>
    <xdr:sp>
      <xdr:nvSpPr>
        <xdr:cNvPr id="16" name="直線コネクタ 156"/>
        <xdr:cNvSpPr>
          <a:spLocks/>
        </xdr:cNvSpPr>
      </xdr:nvSpPr>
      <xdr:spPr>
        <a:xfrm rot="5400000">
          <a:off x="57435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tabSelected="1" zoomScalePageLayoutView="0" workbookViewId="0" topLeftCell="A1">
      <selection activeCell="BE27" sqref="BE27"/>
    </sheetView>
  </sheetViews>
  <sheetFormatPr defaultColWidth="1.875" defaultRowHeight="13.5" customHeight="1"/>
  <cols>
    <col min="1" max="46" width="1.875" style="6" customWidth="1"/>
    <col min="47" max="47" width="1.875" style="67" customWidth="1"/>
    <col min="48" max="16384" width="1.875" style="6" customWidth="1"/>
  </cols>
  <sheetData>
    <row r="1" ht="37.5" customHeight="1">
      <c r="H1" s="79" t="s">
        <v>56</v>
      </c>
    </row>
    <row r="2" ht="37.5" customHeight="1"/>
    <row r="3" spans="1:36" ht="24">
      <c r="A3" s="75" t="s">
        <v>63</v>
      </c>
      <c r="AJ3" s="9" t="str">
        <f>'患者情報'!B1</f>
        <v>100000-0</v>
      </c>
    </row>
    <row r="4" spans="36:45" ht="18" customHeight="1">
      <c r="AJ4" s="107" t="str">
        <f>'患者情報'!B3</f>
        <v>大洲　太郎</v>
      </c>
      <c r="AK4" s="107"/>
      <c r="AL4" s="107"/>
      <c r="AM4" s="107"/>
      <c r="AN4" s="107"/>
      <c r="AO4" s="107"/>
      <c r="AP4" s="107"/>
      <c r="AQ4" s="107"/>
      <c r="AR4" s="9" t="s">
        <v>1</v>
      </c>
      <c r="AS4" s="9"/>
    </row>
    <row r="5" spans="1:45" ht="18" customHeight="1">
      <c r="A5" s="6" t="s">
        <v>65</v>
      </c>
      <c r="AL5" s="9"/>
      <c r="AM5" s="23"/>
      <c r="AN5" s="105">
        <f>'患者情報'!B10</f>
        <v>170</v>
      </c>
      <c r="AO5" s="105"/>
      <c r="AP5" s="105"/>
      <c r="AQ5" s="105"/>
      <c r="AR5" s="9" t="s">
        <v>17</v>
      </c>
      <c r="AS5" s="9"/>
    </row>
    <row r="6" spans="38:45" ht="18" customHeight="1">
      <c r="AL6" s="9"/>
      <c r="AM6" s="23"/>
      <c r="AN6" s="105">
        <f>'患者情報'!B11</f>
        <v>60</v>
      </c>
      <c r="AO6" s="105"/>
      <c r="AP6" s="105"/>
      <c r="AQ6" s="105"/>
      <c r="AR6" s="9" t="s">
        <v>18</v>
      </c>
      <c r="AS6" s="9"/>
    </row>
    <row r="7" spans="38:45" ht="18" customHeight="1">
      <c r="AL7" s="9" t="s">
        <v>19</v>
      </c>
      <c r="AN7" s="105">
        <f>'患者情報'!B12</f>
        <v>1.69</v>
      </c>
      <c r="AO7" s="105"/>
      <c r="AP7" s="105"/>
      <c r="AQ7" s="105"/>
      <c r="AR7" s="9" t="s">
        <v>21</v>
      </c>
      <c r="AS7" s="9"/>
    </row>
    <row r="8" spans="38:45" ht="18" customHeight="1">
      <c r="AL8" s="14" t="s">
        <v>43</v>
      </c>
      <c r="AN8" s="105">
        <f>'患者情報'!B13</f>
        <v>1</v>
      </c>
      <c r="AO8" s="105"/>
      <c r="AP8" s="105"/>
      <c r="AQ8" s="105"/>
      <c r="AR8" s="9" t="s">
        <v>44</v>
      </c>
      <c r="AS8" s="9"/>
    </row>
    <row r="9" spans="33:45" ht="18" customHeight="1">
      <c r="AG9" s="9" t="s">
        <v>46</v>
      </c>
      <c r="AH9" s="9"/>
      <c r="AJ9" s="105">
        <f>'患者情報'!B14</f>
        <v>58.4</v>
      </c>
      <c r="AK9" s="105"/>
      <c r="AL9" s="105"/>
      <c r="AM9" s="105"/>
      <c r="AN9" s="9" t="s">
        <v>45</v>
      </c>
      <c r="AP9" s="76"/>
      <c r="AQ9" s="76"/>
      <c r="AR9" s="9"/>
      <c r="AS9" s="9"/>
    </row>
    <row r="10" spans="37:45" ht="13.5">
      <c r="AK10" s="23"/>
      <c r="AL10" s="9"/>
      <c r="AN10" s="76"/>
      <c r="AO10" s="76"/>
      <c r="AP10" s="76"/>
      <c r="AQ10" s="76"/>
      <c r="AR10" s="9"/>
      <c r="AS10" s="9"/>
    </row>
    <row r="11" spans="1:45" ht="18" customHeight="1">
      <c r="A11" s="6" t="s">
        <v>57</v>
      </c>
      <c r="AL11" s="9"/>
      <c r="AN11" s="76"/>
      <c r="AO11" s="76"/>
      <c r="AP11" s="76"/>
      <c r="AQ11" s="76"/>
      <c r="AR11" s="9"/>
      <c r="AS11" s="9"/>
    </row>
    <row r="12" spans="38:45" ht="13.5">
      <c r="AL12" s="9"/>
      <c r="AN12" s="76"/>
      <c r="AO12" s="76"/>
      <c r="AP12" s="76"/>
      <c r="AQ12" s="76"/>
      <c r="AR12" s="9"/>
      <c r="AS12" s="9"/>
    </row>
    <row r="13" ht="18" customHeight="1">
      <c r="A13" s="6" t="s">
        <v>47</v>
      </c>
    </row>
    <row r="14" spans="2:47" s="7" customFormat="1" ht="18" customHeight="1">
      <c r="B14" s="15"/>
      <c r="C14" s="15"/>
      <c r="D14" s="15"/>
      <c r="E14" s="15"/>
      <c r="P14" s="17">
        <v>1</v>
      </c>
      <c r="Q14" s="18">
        <v>2</v>
      </c>
      <c r="R14" s="18">
        <v>3</v>
      </c>
      <c r="S14" s="18">
        <v>4</v>
      </c>
      <c r="T14" s="18">
        <v>5</v>
      </c>
      <c r="U14" s="18">
        <v>6</v>
      </c>
      <c r="V14" s="19">
        <v>7</v>
      </c>
      <c r="W14" s="17">
        <v>8</v>
      </c>
      <c r="X14" s="18">
        <v>9</v>
      </c>
      <c r="Y14" s="18">
        <v>10</v>
      </c>
      <c r="Z14" s="18">
        <v>11</v>
      </c>
      <c r="AA14" s="18">
        <v>12</v>
      </c>
      <c r="AB14" s="18">
        <v>13</v>
      </c>
      <c r="AC14" s="19">
        <v>14</v>
      </c>
      <c r="AD14" s="17">
        <v>15</v>
      </c>
      <c r="AE14" s="18">
        <v>16</v>
      </c>
      <c r="AF14" s="18">
        <v>17</v>
      </c>
      <c r="AG14" s="18">
        <v>18</v>
      </c>
      <c r="AH14" s="18">
        <v>19</v>
      </c>
      <c r="AI14" s="18">
        <v>20</v>
      </c>
      <c r="AJ14" s="19">
        <v>21</v>
      </c>
      <c r="AK14" s="17">
        <v>22</v>
      </c>
      <c r="AL14" s="18">
        <v>23</v>
      </c>
      <c r="AM14" s="18">
        <v>24</v>
      </c>
      <c r="AN14" s="18">
        <v>25</v>
      </c>
      <c r="AO14" s="18">
        <v>26</v>
      </c>
      <c r="AP14" s="18">
        <v>27</v>
      </c>
      <c r="AQ14" s="19">
        <v>28</v>
      </c>
      <c r="AR14" s="30"/>
      <c r="AS14" s="30"/>
      <c r="AT14" s="30"/>
      <c r="AU14" s="68"/>
    </row>
    <row r="15" spans="2:47" s="7" customFormat="1" ht="18" customHeight="1">
      <c r="B15" s="84" t="s">
        <v>20</v>
      </c>
      <c r="C15" s="85" t="s">
        <v>30</v>
      </c>
      <c r="D15" s="85"/>
      <c r="E15" s="85"/>
      <c r="F15" s="85"/>
      <c r="G15" s="86" t="s">
        <v>12</v>
      </c>
      <c r="H15" s="106">
        <v>80</v>
      </c>
      <c r="I15" s="106"/>
      <c r="J15" s="106"/>
      <c r="K15" s="87" t="s">
        <v>13</v>
      </c>
      <c r="L15" s="85"/>
      <c r="M15" s="85"/>
      <c r="N15" s="85"/>
      <c r="O15" s="88"/>
      <c r="P15" s="31" t="s">
        <v>23</v>
      </c>
      <c r="Q15" s="32"/>
      <c r="R15" s="32"/>
      <c r="S15" s="32"/>
      <c r="T15" s="32"/>
      <c r="U15" s="32"/>
      <c r="V15" s="33"/>
      <c r="W15" s="31" t="s">
        <v>23</v>
      </c>
      <c r="X15" s="32"/>
      <c r="Y15" s="32"/>
      <c r="Z15" s="32"/>
      <c r="AA15" s="32"/>
      <c r="AB15" s="32"/>
      <c r="AC15" s="33"/>
      <c r="AD15" s="31" t="s">
        <v>23</v>
      </c>
      <c r="AE15" s="32"/>
      <c r="AF15" s="32"/>
      <c r="AG15" s="32"/>
      <c r="AH15" s="32"/>
      <c r="AI15" s="32"/>
      <c r="AJ15" s="33"/>
      <c r="AK15" s="31"/>
      <c r="AL15" s="32"/>
      <c r="AM15" s="32"/>
      <c r="AN15" s="32"/>
      <c r="AO15" s="32"/>
      <c r="AP15" s="32"/>
      <c r="AQ15" s="33"/>
      <c r="AR15" s="30"/>
      <c r="AS15" s="30"/>
      <c r="AT15" s="30"/>
      <c r="AU15" s="68"/>
    </row>
    <row r="16" spans="9:47" s="7" customFormat="1" ht="12">
      <c r="I16" s="16"/>
      <c r="AU16" s="37"/>
    </row>
    <row r="17" spans="35:42" ht="12">
      <c r="AI17" s="7"/>
      <c r="AJ17" s="7"/>
      <c r="AK17" s="7"/>
      <c r="AL17" s="7"/>
      <c r="AM17" s="7"/>
      <c r="AN17" s="7"/>
      <c r="AO17" s="7"/>
      <c r="AP17" s="7"/>
    </row>
    <row r="18" spans="1:47" ht="18" customHeight="1">
      <c r="A18" s="9"/>
      <c r="F18" s="104">
        <v>1</v>
      </c>
      <c r="G18" s="104"/>
      <c r="H18" s="104"/>
      <c r="I18" s="104"/>
      <c r="J18" s="104">
        <v>0.9</v>
      </c>
      <c r="K18" s="104"/>
      <c r="L18" s="104"/>
      <c r="M18" s="104"/>
      <c r="N18" s="104">
        <v>0.8</v>
      </c>
      <c r="O18" s="104"/>
      <c r="P18" s="104"/>
      <c r="Q18" s="104"/>
      <c r="R18" s="104">
        <v>0.7</v>
      </c>
      <c r="S18" s="104"/>
      <c r="T18" s="104"/>
      <c r="U18" s="104"/>
      <c r="V18" s="104">
        <v>0.6</v>
      </c>
      <c r="W18" s="104"/>
      <c r="X18" s="104"/>
      <c r="Y18" s="104"/>
      <c r="Z18" s="104">
        <v>0.5</v>
      </c>
      <c r="AA18" s="104"/>
      <c r="AB18" s="104"/>
      <c r="AC18" s="104"/>
      <c r="AT18" s="67"/>
      <c r="AU18" s="6"/>
    </row>
    <row r="19" spans="1:47" ht="18" customHeight="1">
      <c r="A19" s="9"/>
      <c r="B19" s="93" t="str">
        <f>C15</f>
        <v>PTX</v>
      </c>
      <c r="C19" s="93"/>
      <c r="D19" s="93"/>
      <c r="E19" s="93"/>
      <c r="F19" s="101">
        <f>ROUND(H15*AN7,0)</f>
        <v>135</v>
      </c>
      <c r="G19" s="101"/>
      <c r="H19" s="101"/>
      <c r="I19" s="101"/>
      <c r="J19" s="102">
        <f>ROUND(F19*J18,0)</f>
        <v>122</v>
      </c>
      <c r="K19" s="102"/>
      <c r="L19" s="102"/>
      <c r="M19" s="102"/>
      <c r="N19" s="102">
        <f>ROUND(F19*N18,0)</f>
        <v>108</v>
      </c>
      <c r="O19" s="102"/>
      <c r="P19" s="102"/>
      <c r="Q19" s="102"/>
      <c r="R19" s="102">
        <f>ROUND(F19*R18,0)</f>
        <v>95</v>
      </c>
      <c r="S19" s="102"/>
      <c r="T19" s="102"/>
      <c r="U19" s="102"/>
      <c r="V19" s="102">
        <f>ROUND(F19*V18,0)</f>
        <v>81</v>
      </c>
      <c r="W19" s="102"/>
      <c r="X19" s="102"/>
      <c r="Y19" s="102"/>
      <c r="Z19" s="102">
        <f>ROUND(F19*Z18,0)</f>
        <v>68</v>
      </c>
      <c r="AA19" s="102"/>
      <c r="AB19" s="102"/>
      <c r="AC19" s="102"/>
      <c r="AE19" s="6" t="s">
        <v>68</v>
      </c>
      <c r="AT19" s="67"/>
      <c r="AU19" s="6"/>
    </row>
    <row r="20" spans="1:47" ht="18" customHeight="1">
      <c r="A20" s="9"/>
      <c r="B20" s="93"/>
      <c r="C20" s="93"/>
      <c r="D20" s="93"/>
      <c r="E20" s="93"/>
      <c r="F20" s="101"/>
      <c r="G20" s="101"/>
      <c r="H20" s="101"/>
      <c r="I20" s="101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E20" s="8" t="s">
        <v>69</v>
      </c>
      <c r="AT20" s="67"/>
      <c r="AU20" s="6"/>
    </row>
    <row r="21" spans="1:9" ht="12">
      <c r="A21" s="2"/>
      <c r="F21" s="2"/>
      <c r="G21" s="2"/>
      <c r="H21" s="2"/>
      <c r="I21" s="3"/>
    </row>
    <row r="22" spans="1:9" ht="12">
      <c r="A22" s="2"/>
      <c r="F22" s="2"/>
      <c r="G22" s="2"/>
      <c r="H22" s="2"/>
      <c r="I22" s="3"/>
    </row>
    <row r="23" spans="1:28" ht="13.5">
      <c r="A23" s="20"/>
      <c r="C23" s="24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  <c r="R23" s="35"/>
      <c r="S23" s="2"/>
      <c r="T23" s="8"/>
      <c r="U23" s="8"/>
      <c r="V23" s="2"/>
      <c r="W23" s="35"/>
      <c r="X23" s="2"/>
      <c r="Y23" s="8"/>
      <c r="Z23" s="8"/>
      <c r="AA23" s="8"/>
      <c r="AB23" s="8"/>
    </row>
    <row r="24" spans="1:28" ht="13.5">
      <c r="A24" s="20"/>
      <c r="C24" s="24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2"/>
      <c r="R24" s="35"/>
      <c r="S24" s="2"/>
      <c r="T24" s="8"/>
      <c r="U24" s="8"/>
      <c r="V24" s="2"/>
      <c r="W24" s="35"/>
      <c r="X24" s="2"/>
      <c r="Y24" s="8"/>
      <c r="Z24" s="8"/>
      <c r="AA24" s="8"/>
      <c r="AB24" s="8"/>
    </row>
    <row r="25" spans="1:9" ht="18" customHeight="1">
      <c r="A25" s="8" t="s">
        <v>48</v>
      </c>
      <c r="F25" s="2"/>
      <c r="G25" s="2"/>
      <c r="H25" s="2"/>
      <c r="I25" s="3"/>
    </row>
    <row r="26" spans="3:47" ht="18" customHeight="1">
      <c r="C26" s="8"/>
      <c r="D26" s="8"/>
      <c r="E26" s="2"/>
      <c r="F26" s="8"/>
      <c r="G26" s="103"/>
      <c r="H26" s="91"/>
      <c r="I26" s="91"/>
      <c r="J26" s="91"/>
      <c r="K26" s="91"/>
      <c r="L26" s="91"/>
      <c r="M26" s="91"/>
      <c r="N26" s="103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T26" s="67"/>
      <c r="AU26" s="6"/>
    </row>
    <row r="27" spans="2:47" ht="18" customHeight="1">
      <c r="B27" s="77"/>
      <c r="C27" s="8"/>
      <c r="D27" s="8"/>
      <c r="E27" s="2"/>
      <c r="F27" s="2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T27" s="67"/>
      <c r="AU27" s="6"/>
    </row>
    <row r="28" spans="2:47" ht="18" customHeight="1">
      <c r="B28" s="95" t="str">
        <f>C15</f>
        <v>PTX</v>
      </c>
      <c r="C28" s="96"/>
      <c r="D28" s="96"/>
      <c r="E28" s="96"/>
      <c r="F28" s="97"/>
      <c r="G28" s="94"/>
      <c r="H28" s="91"/>
      <c r="I28" s="91"/>
      <c r="J28" s="91"/>
      <c r="K28" s="91"/>
      <c r="L28" s="91"/>
      <c r="M28" s="91"/>
      <c r="N28" s="94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T28" s="67"/>
      <c r="AU28" s="6"/>
    </row>
    <row r="29" spans="2:47" ht="18" customHeight="1">
      <c r="B29" s="98"/>
      <c r="C29" s="99"/>
      <c r="D29" s="99"/>
      <c r="E29" s="99"/>
      <c r="F29" s="10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T29" s="67"/>
      <c r="AU29" s="6"/>
    </row>
    <row r="30" spans="2:47" ht="18" customHeight="1">
      <c r="B30" s="95" t="s">
        <v>49</v>
      </c>
      <c r="C30" s="96"/>
      <c r="D30" s="96"/>
      <c r="E30" s="96"/>
      <c r="F30" s="97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T30" s="67"/>
      <c r="AU30" s="6"/>
    </row>
    <row r="31" spans="2:47" ht="18" customHeight="1">
      <c r="B31" s="98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T31" s="67"/>
      <c r="AU31" s="6"/>
    </row>
    <row r="32" spans="2:47" ht="18" customHeight="1">
      <c r="B32" s="92" t="s">
        <v>55</v>
      </c>
      <c r="C32" s="93"/>
      <c r="D32" s="93"/>
      <c r="E32" s="93"/>
      <c r="F32" s="93"/>
      <c r="G32" s="94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T32" s="67"/>
      <c r="AU32" s="6"/>
    </row>
    <row r="33" spans="2:47" ht="18" customHeight="1">
      <c r="B33" s="93"/>
      <c r="C33" s="93"/>
      <c r="D33" s="93"/>
      <c r="E33" s="93"/>
      <c r="F33" s="93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T33" s="67"/>
      <c r="AU33" s="6"/>
    </row>
    <row r="34" spans="1:31" ht="18" customHeight="1">
      <c r="A34" s="1"/>
      <c r="B34" s="1"/>
      <c r="C34" s="1"/>
      <c r="D34" s="1"/>
      <c r="E34" s="1"/>
      <c r="F34" s="29"/>
      <c r="G34" s="29"/>
      <c r="H34" s="29"/>
      <c r="K34" s="36"/>
      <c r="L34" s="36"/>
      <c r="M34" s="37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ht="18" customHeight="1">
      <c r="A35" s="1"/>
      <c r="B35" s="1"/>
      <c r="C35" s="1"/>
      <c r="D35" s="1"/>
      <c r="E35" s="1"/>
      <c r="F35" s="29"/>
      <c r="G35" s="29"/>
      <c r="H35" s="29"/>
      <c r="K35" s="36"/>
      <c r="L35" s="36"/>
      <c r="M35" s="37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18" customHeight="1">
      <c r="A36" s="1"/>
      <c r="B36" s="1"/>
      <c r="C36" s="1"/>
      <c r="D36" s="1"/>
      <c r="E36" s="1"/>
      <c r="F36" s="29"/>
      <c r="G36" s="29"/>
      <c r="H36" s="29"/>
      <c r="K36" s="36"/>
      <c r="L36" s="36"/>
      <c r="M36" s="37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ht="18" customHeight="1">
      <c r="A37" s="1"/>
      <c r="B37" s="1"/>
      <c r="C37" s="1"/>
      <c r="D37" s="1"/>
      <c r="E37" s="1"/>
      <c r="F37" s="29"/>
      <c r="G37" s="29"/>
      <c r="H37" s="29"/>
      <c r="K37" s="36"/>
      <c r="L37" s="36"/>
      <c r="M37" s="37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ht="18" customHeight="1">
      <c r="A38" s="1"/>
      <c r="B38" s="1"/>
      <c r="C38" s="1"/>
      <c r="D38" s="1"/>
      <c r="E38" s="1"/>
      <c r="F38" s="29"/>
      <c r="G38" s="29"/>
      <c r="H38" s="29"/>
      <c r="K38" s="36"/>
      <c r="L38" s="36"/>
      <c r="M38" s="37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8" customHeight="1">
      <c r="A39" s="1"/>
      <c r="B39" s="1"/>
      <c r="C39" s="1"/>
      <c r="D39" s="1"/>
      <c r="E39" s="1"/>
      <c r="F39" s="29"/>
      <c r="G39" s="29"/>
      <c r="H39" s="29"/>
      <c r="K39" s="36"/>
      <c r="L39" s="36"/>
      <c r="M39" s="37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ht="18" customHeight="1">
      <c r="A40" s="1"/>
      <c r="B40" s="1"/>
      <c r="C40" s="1"/>
      <c r="D40" s="1"/>
      <c r="E40" s="1"/>
      <c r="F40" s="29"/>
      <c r="G40" s="29"/>
      <c r="H40" s="29"/>
      <c r="K40" s="36"/>
      <c r="L40" s="36"/>
      <c r="M40" s="37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ht="18" customHeight="1">
      <c r="A41" s="1"/>
      <c r="B41" s="1"/>
      <c r="C41" s="1"/>
      <c r="D41" s="1"/>
      <c r="E41" s="1"/>
      <c r="F41" s="29"/>
      <c r="G41" s="29"/>
      <c r="H41" s="29"/>
      <c r="K41" s="36"/>
      <c r="L41" s="36"/>
      <c r="M41" s="37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ht="18" customHeight="1">
      <c r="A42" s="1"/>
      <c r="B42" s="1"/>
      <c r="C42" s="1"/>
      <c r="D42" s="1"/>
      <c r="E42" s="1"/>
      <c r="F42" s="29"/>
      <c r="G42" s="29"/>
      <c r="H42" s="29"/>
      <c r="K42" s="36"/>
      <c r="L42" s="36"/>
      <c r="M42" s="37"/>
      <c r="W42" s="34"/>
      <c r="X42" s="34"/>
      <c r="Y42" s="34"/>
      <c r="Z42" s="34"/>
      <c r="AA42" s="34"/>
      <c r="AB42" s="34"/>
      <c r="AC42" s="34"/>
      <c r="AD42" s="34"/>
      <c r="AE42" s="34"/>
    </row>
  </sheetData>
  <sheetProtection/>
  <mergeCells count="43">
    <mergeCell ref="N18:Q18"/>
    <mergeCell ref="R18:U18"/>
    <mergeCell ref="H15:J15"/>
    <mergeCell ref="AN5:AQ5"/>
    <mergeCell ref="Z19:AC20"/>
    <mergeCell ref="AJ4:AQ4"/>
    <mergeCell ref="R19:U20"/>
    <mergeCell ref="AJ9:AM9"/>
    <mergeCell ref="V18:Y18"/>
    <mergeCell ref="J18:M18"/>
    <mergeCell ref="U26:AA27"/>
    <mergeCell ref="AB26:AH27"/>
    <mergeCell ref="N19:Q20"/>
    <mergeCell ref="G26:M27"/>
    <mergeCell ref="F18:I18"/>
    <mergeCell ref="AN6:AQ6"/>
    <mergeCell ref="AN7:AQ7"/>
    <mergeCell ref="AN8:AQ8"/>
    <mergeCell ref="Z18:AC18"/>
    <mergeCell ref="V19:Y20"/>
    <mergeCell ref="AI26:AO27"/>
    <mergeCell ref="B19:E20"/>
    <mergeCell ref="F19:I20"/>
    <mergeCell ref="J19:M20"/>
    <mergeCell ref="AB28:AH29"/>
    <mergeCell ref="AI28:AO29"/>
    <mergeCell ref="B28:F29"/>
    <mergeCell ref="G28:M29"/>
    <mergeCell ref="N26:T27"/>
    <mergeCell ref="N28:T29"/>
    <mergeCell ref="U28:AA29"/>
    <mergeCell ref="B30:F31"/>
    <mergeCell ref="G30:M31"/>
    <mergeCell ref="N30:T31"/>
    <mergeCell ref="U30:AA31"/>
    <mergeCell ref="AB30:AH31"/>
    <mergeCell ref="AI30:AO31"/>
    <mergeCell ref="AB32:AH33"/>
    <mergeCell ref="AI32:AO33"/>
    <mergeCell ref="B32:F33"/>
    <mergeCell ref="G32:M33"/>
    <mergeCell ref="N32:T33"/>
    <mergeCell ref="U32:AA33"/>
  </mergeCells>
  <printOptions/>
  <pageMargins left="0.984251968503937" right="0.3937007874015748" top="0.3937007874015748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27" sqref="C27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8</v>
      </c>
      <c r="B1" s="10" t="s">
        <v>70</v>
      </c>
      <c r="C1" s="13"/>
    </row>
    <row r="2" spans="1:2" ht="20.25" customHeight="1" thickBot="1">
      <c r="A2" s="14" t="s">
        <v>7</v>
      </c>
      <c r="B2" s="10" t="s">
        <v>71</v>
      </c>
    </row>
    <row r="3" spans="1:4" ht="20.25" customHeight="1" thickBot="1">
      <c r="A3" s="14" t="s">
        <v>2</v>
      </c>
      <c r="B3" s="10" t="s">
        <v>72</v>
      </c>
      <c r="C3" s="13"/>
      <c r="D3" s="69"/>
    </row>
    <row r="4" spans="1:3" ht="20.25" customHeight="1">
      <c r="A4" s="14" t="s">
        <v>3</v>
      </c>
      <c r="B4" s="11">
        <v>20090</v>
      </c>
      <c r="C4" s="22"/>
    </row>
    <row r="5" spans="1:3" ht="20.25" customHeight="1">
      <c r="A5" s="14" t="s">
        <v>14</v>
      </c>
      <c r="B5" s="11" t="s">
        <v>28</v>
      </c>
      <c r="C5" s="22"/>
    </row>
    <row r="6" spans="1:3" ht="20.25" customHeight="1">
      <c r="A6" s="14" t="s">
        <v>15</v>
      </c>
      <c r="B6" s="10" t="s">
        <v>73</v>
      </c>
      <c r="C6" s="22" t="str">
        <f>IF(D6=""," ",ROUND((D6-D3)/30.4375,1))</f>
        <v> </v>
      </c>
    </row>
    <row r="7" spans="1:3" ht="20.25" customHeight="1">
      <c r="A7" s="12" t="s">
        <v>9</v>
      </c>
      <c r="B7" s="10" t="s">
        <v>11</v>
      </c>
      <c r="C7" s="22" t="str">
        <f>IF(D7=""," ",ROUND((D7-D3)/30.4375,1))</f>
        <v> </v>
      </c>
    </row>
    <row r="8" spans="1:5" ht="20.25" customHeight="1">
      <c r="A8" s="14" t="s">
        <v>25</v>
      </c>
      <c r="B8" s="11">
        <v>43922</v>
      </c>
      <c r="C8" s="22" t="str">
        <f>IF(D8=""," ",ROUND((D8-D3)/30.4375,1))</f>
        <v> </v>
      </c>
      <c r="E8" s="71"/>
    </row>
    <row r="9" spans="1:3" ht="20.25" customHeight="1">
      <c r="A9" s="14" t="s">
        <v>26</v>
      </c>
      <c r="B9" s="10">
        <f>ROUNDDOWN((B8-B4)/365.25,1)</f>
        <v>65.2</v>
      </c>
      <c r="C9" s="22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22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22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22" t="str">
        <f>IF(D12=""," ",ROUND((D12-D3)/30.4375,1))</f>
        <v> </v>
      </c>
    </row>
    <row r="13" spans="1:3" ht="20.25" customHeight="1">
      <c r="A13" s="14" t="s">
        <v>24</v>
      </c>
      <c r="B13" s="10">
        <v>1</v>
      </c>
      <c r="C13" s="22" t="str">
        <f>IF(D13=""," ",ROUND((D13-D3)/30.4375,1))</f>
        <v> </v>
      </c>
    </row>
    <row r="14" spans="1:3" ht="20.25" customHeight="1">
      <c r="A14" s="14" t="s">
        <v>27</v>
      </c>
      <c r="B14" s="10">
        <f>IF(B5="男",ROUNDDOWN(194*B13^-1.094*B9^-0.287,1),ROUNDDOWN(194*B13^-1.094*B9^-0.287*0.739,1))</f>
        <v>58.4</v>
      </c>
      <c r="C14" s="22" t="str">
        <f>IF(D14=""," ",ROUND((D14-D3)/30.4375,1))</f>
        <v> </v>
      </c>
    </row>
    <row r="15" ht="20.25" customHeight="1"/>
    <row r="29" ht="24" customHeight="1">
      <c r="A29" s="14" t="s">
        <v>28</v>
      </c>
    </row>
    <row r="30" ht="24" customHeight="1">
      <c r="A30" s="14" t="s">
        <v>29</v>
      </c>
    </row>
    <row r="32" ht="24" customHeight="1">
      <c r="A32" s="14" t="s">
        <v>11</v>
      </c>
    </row>
    <row r="33" ht="24" customHeight="1">
      <c r="A33" s="14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I42" sqref="I42"/>
    </sheetView>
  </sheetViews>
  <sheetFormatPr defaultColWidth="9.00390625" defaultRowHeight="12" customHeight="1"/>
  <cols>
    <col min="1" max="1" width="4.75390625" style="27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38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25" customWidth="1"/>
    <col min="14" max="14" width="6.25390625" style="27" customWidth="1"/>
    <col min="15" max="15" width="3.00390625" style="38" customWidth="1"/>
    <col min="16" max="16" width="15.00390625" style="38" customWidth="1"/>
    <col min="17" max="17" width="3.625" style="25" customWidth="1"/>
    <col min="18" max="16384" width="9.00390625" style="4" customWidth="1"/>
  </cols>
  <sheetData>
    <row r="1" spans="2:17" ht="15" customHeight="1">
      <c r="B1" s="43"/>
      <c r="C1" s="43"/>
      <c r="D1" s="43"/>
      <c r="E1" s="42"/>
      <c r="F1" s="41"/>
      <c r="G1" s="42"/>
      <c r="H1" s="43"/>
      <c r="I1" s="43"/>
      <c r="J1" s="43"/>
      <c r="K1" s="42"/>
      <c r="L1" s="43"/>
      <c r="M1" s="42"/>
      <c r="N1" s="28"/>
      <c r="O1" s="41"/>
      <c r="P1" s="41"/>
      <c r="Q1" s="42"/>
    </row>
    <row r="2" spans="2:17" ht="15" customHeight="1">
      <c r="B2" s="43"/>
      <c r="C2" s="43"/>
      <c r="D2" s="43"/>
      <c r="E2" s="42"/>
      <c r="F2" s="41"/>
      <c r="G2" s="42"/>
      <c r="H2" s="43"/>
      <c r="I2" s="54" t="str">
        <f>IF('患者情報'!B7="外来",'患者情報'!B1,"　")</f>
        <v>100000-0</v>
      </c>
      <c r="J2" s="55"/>
      <c r="K2" s="55"/>
      <c r="L2" s="43"/>
      <c r="M2" s="43"/>
      <c r="O2" s="41"/>
      <c r="P2" s="44"/>
      <c r="Q2" s="45"/>
    </row>
    <row r="3" spans="2:17" ht="15" customHeight="1">
      <c r="B3" s="43"/>
      <c r="C3" s="43"/>
      <c r="D3" s="48"/>
      <c r="E3" s="42"/>
      <c r="F3" s="41"/>
      <c r="G3" s="42"/>
      <c r="H3" s="43"/>
      <c r="I3" s="54" t="str">
        <f>IF('患者情報'!B7="外来",'患者情報'!B2,"　")</f>
        <v>オオズ　タロウ</v>
      </c>
      <c r="J3" s="55"/>
      <c r="K3" s="55"/>
      <c r="L3" s="43"/>
      <c r="M3" s="43"/>
      <c r="O3" s="41"/>
      <c r="P3" s="44"/>
      <c r="Q3" s="45"/>
    </row>
    <row r="4" spans="2:17" ht="24" customHeight="1" thickBot="1">
      <c r="B4" s="43"/>
      <c r="C4" s="49" t="str">
        <f>IF('患者情報'!B7="外来","　",P6)</f>
        <v>　</v>
      </c>
      <c r="D4" s="43"/>
      <c r="E4" s="42"/>
      <c r="F4" s="41"/>
      <c r="G4" s="42"/>
      <c r="H4" s="43"/>
      <c r="I4" s="56" t="str">
        <f>IF('患者情報'!B7="外来",'患者情報'!B3,"　")</f>
        <v>大洲　太郎</v>
      </c>
      <c r="J4" s="57"/>
      <c r="K4" s="57"/>
      <c r="L4" s="43"/>
      <c r="M4" s="43"/>
      <c r="O4" s="41"/>
      <c r="P4" s="46"/>
      <c r="Q4" s="45"/>
    </row>
    <row r="5" spans="2:17" ht="21.75" customHeight="1" thickBot="1" thickTop="1">
      <c r="B5" s="43"/>
      <c r="C5" s="43"/>
      <c r="D5" s="43"/>
      <c r="E5" s="42"/>
      <c r="F5" s="41"/>
      <c r="G5" s="42"/>
      <c r="H5" s="43"/>
      <c r="I5" s="111">
        <f>IF('患者情報'!B7="外来",'患者情報'!B4,"　")</f>
        <v>20090</v>
      </c>
      <c r="J5" s="111"/>
      <c r="K5" s="58" t="str">
        <f>IF('患者情報'!B7="外来",'患者情報'!B5,"　")</f>
        <v>男</v>
      </c>
      <c r="L5" s="59">
        <f>IF('患者情報'!B7="外来",ROUNDDOWN((I7-I5)/365.25,0),"　")</f>
        <v>65</v>
      </c>
      <c r="M5" s="55" t="str">
        <f>IF('患者情報'!B7="外来","才","　")</f>
        <v>才</v>
      </c>
      <c r="O5" s="41"/>
      <c r="P5" s="66" t="s">
        <v>16</v>
      </c>
      <c r="Q5" s="47"/>
    </row>
    <row r="6" spans="2:17" ht="21.75" customHeight="1" thickTop="1">
      <c r="B6" s="43"/>
      <c r="C6" s="43"/>
      <c r="D6" s="43"/>
      <c r="E6" s="42"/>
      <c r="F6" s="41"/>
      <c r="G6" s="42"/>
      <c r="H6" s="43"/>
      <c r="I6" s="54" t="str">
        <f>IF('患者情報'!B7="外来",'患者情報'!B6,"　")</f>
        <v>内科　Dr.</v>
      </c>
      <c r="J6" s="55"/>
      <c r="K6" s="55"/>
      <c r="L6" s="43"/>
      <c r="M6" s="43"/>
      <c r="O6" s="41"/>
      <c r="P6" s="109">
        <v>43922</v>
      </c>
      <c r="Q6" s="47"/>
    </row>
    <row r="7" spans="2:17" ht="21.75" customHeight="1" thickBot="1">
      <c r="B7" s="43"/>
      <c r="C7" s="43"/>
      <c r="D7" s="50"/>
      <c r="E7" s="42"/>
      <c r="F7" s="41"/>
      <c r="G7" s="42"/>
      <c r="H7" s="60"/>
      <c r="I7" s="112">
        <f>IF('患者情報'!B7="外来",P6,"　")</f>
        <v>43922</v>
      </c>
      <c r="J7" s="112"/>
      <c r="K7" s="112"/>
      <c r="L7" s="43"/>
      <c r="M7" s="43"/>
      <c r="O7" s="41"/>
      <c r="P7" s="110"/>
      <c r="Q7" s="47"/>
    </row>
    <row r="8" spans="2:17" ht="12.75" customHeight="1" thickTop="1">
      <c r="B8" s="43"/>
      <c r="D8" s="51"/>
      <c r="E8" s="42"/>
      <c r="F8" s="41"/>
      <c r="G8" s="42"/>
      <c r="H8" s="25"/>
      <c r="I8" s="114"/>
      <c r="J8" s="115"/>
      <c r="K8" s="115"/>
      <c r="L8" s="116"/>
      <c r="M8" s="47"/>
      <c r="O8" s="41"/>
      <c r="P8" s="41"/>
      <c r="Q8" s="47"/>
    </row>
    <row r="9" spans="2:17" ht="12" customHeight="1">
      <c r="B9" s="43"/>
      <c r="C9" s="108" t="str">
        <f>C4</f>
        <v>　</v>
      </c>
      <c r="D9" s="108"/>
      <c r="E9" s="108"/>
      <c r="F9" s="41"/>
      <c r="G9" s="42"/>
      <c r="H9" s="113" t="str">
        <f>IF('患者情報'!B7="外来","　",'患者情報'!B3)</f>
        <v>　</v>
      </c>
      <c r="I9" s="117" t="s">
        <v>74</v>
      </c>
      <c r="J9" s="42"/>
      <c r="K9" s="42"/>
      <c r="L9" s="42"/>
      <c r="M9" s="47"/>
      <c r="O9" s="40"/>
      <c r="P9" s="40"/>
      <c r="Q9" s="39"/>
    </row>
    <row r="10" spans="2:17" ht="12" customHeight="1">
      <c r="B10" s="43"/>
      <c r="C10" s="108"/>
      <c r="D10" s="108"/>
      <c r="E10" s="108"/>
      <c r="F10" s="41"/>
      <c r="G10" s="42"/>
      <c r="H10" s="113"/>
      <c r="I10" s="43"/>
      <c r="J10" s="42"/>
      <c r="K10" s="42"/>
      <c r="L10" s="42"/>
      <c r="M10" s="47"/>
      <c r="P10" s="5"/>
      <c r="Q10" s="38"/>
    </row>
    <row r="11" spans="2:17" ht="12" customHeight="1">
      <c r="B11" s="43"/>
      <c r="C11" s="108"/>
      <c r="D11" s="108"/>
      <c r="E11" s="108"/>
      <c r="F11" s="41"/>
      <c r="G11" s="42"/>
      <c r="H11" s="113"/>
      <c r="I11" s="43"/>
      <c r="J11" s="42"/>
      <c r="K11" s="42"/>
      <c r="L11" s="42"/>
      <c r="M11" s="47"/>
      <c r="P11" s="5"/>
      <c r="Q11" s="38"/>
    </row>
    <row r="12" spans="2:17" ht="12" customHeight="1">
      <c r="B12" s="43"/>
      <c r="C12" s="108"/>
      <c r="D12" s="108"/>
      <c r="E12" s="108"/>
      <c r="F12" s="41"/>
      <c r="G12" s="42"/>
      <c r="H12" s="113"/>
      <c r="I12" s="43"/>
      <c r="J12" s="42"/>
      <c r="K12" s="42"/>
      <c r="L12" s="42"/>
      <c r="M12" s="47"/>
      <c r="P12" s="5"/>
      <c r="Q12" s="38"/>
    </row>
    <row r="13" spans="2:17" ht="12" customHeight="1">
      <c r="B13" s="43"/>
      <c r="C13" s="43"/>
      <c r="D13" s="43"/>
      <c r="E13" s="42"/>
      <c r="F13" s="41"/>
      <c r="G13" s="42"/>
      <c r="H13" s="43"/>
      <c r="I13" s="43"/>
      <c r="J13" s="42"/>
      <c r="K13" s="42"/>
      <c r="L13" s="42"/>
      <c r="M13" s="47"/>
      <c r="P13" s="5"/>
      <c r="Q13" s="38"/>
    </row>
    <row r="14" spans="2:17" ht="12" customHeight="1">
      <c r="B14" s="43"/>
      <c r="C14" s="43"/>
      <c r="D14" s="43"/>
      <c r="E14" s="42"/>
      <c r="F14" s="41"/>
      <c r="G14" s="42"/>
      <c r="H14" s="43"/>
      <c r="I14" s="43"/>
      <c r="J14" s="42"/>
      <c r="K14" s="42"/>
      <c r="L14" s="42"/>
      <c r="M14" s="47"/>
      <c r="P14" s="5"/>
      <c r="Q14" s="38"/>
    </row>
    <row r="15" spans="2:17" ht="12" customHeight="1">
      <c r="B15" s="43"/>
      <c r="C15" s="43"/>
      <c r="D15" s="47"/>
      <c r="E15" s="65" t="s">
        <v>0</v>
      </c>
      <c r="F15" s="65"/>
      <c r="G15" s="64"/>
      <c r="H15" s="61"/>
      <c r="I15" s="62" t="s">
        <v>40</v>
      </c>
      <c r="J15" s="64"/>
      <c r="K15" s="64"/>
      <c r="L15" s="63"/>
      <c r="M15" s="47"/>
      <c r="P15" s="5"/>
      <c r="Q15" s="38"/>
    </row>
    <row r="16" spans="2:17" ht="12" customHeight="1">
      <c r="B16" s="43"/>
      <c r="C16" s="43"/>
      <c r="D16" s="47"/>
      <c r="E16" s="64"/>
      <c r="F16" s="65"/>
      <c r="G16" s="64"/>
      <c r="H16" s="62"/>
      <c r="I16" s="62"/>
      <c r="J16" s="64"/>
      <c r="K16" s="64"/>
      <c r="L16" s="63"/>
      <c r="M16" s="47"/>
      <c r="O16" s="40"/>
      <c r="P16" s="28"/>
      <c r="Q16" s="27"/>
    </row>
    <row r="17" spans="2:17" ht="24" customHeight="1">
      <c r="B17" s="43"/>
      <c r="C17" s="43"/>
      <c r="D17" s="80" t="s">
        <v>39</v>
      </c>
      <c r="E17" s="42"/>
      <c r="F17" s="41"/>
      <c r="G17" s="42"/>
      <c r="H17" s="62"/>
      <c r="I17" s="62"/>
      <c r="J17" s="42"/>
      <c r="K17" s="64"/>
      <c r="L17" s="63"/>
      <c r="M17" s="64"/>
      <c r="P17" s="70"/>
      <c r="Q17" s="38"/>
    </row>
    <row r="18" spans="2:17" ht="0.75" customHeight="1">
      <c r="B18" s="43"/>
      <c r="C18" s="43"/>
      <c r="D18" s="47"/>
      <c r="E18" s="42"/>
      <c r="F18" s="41"/>
      <c r="G18" s="42"/>
      <c r="H18" s="43"/>
      <c r="I18" s="62"/>
      <c r="J18" s="42"/>
      <c r="K18" s="42"/>
      <c r="L18" s="63"/>
      <c r="M18" s="47"/>
      <c r="P18" s="5"/>
      <c r="Q18" s="38"/>
    </row>
    <row r="19" spans="2:17" ht="12" customHeight="1">
      <c r="B19" s="43"/>
      <c r="C19" s="43"/>
      <c r="D19" s="43"/>
      <c r="E19" s="42"/>
      <c r="F19" s="41"/>
      <c r="G19" s="42"/>
      <c r="H19" s="43"/>
      <c r="I19" s="62"/>
      <c r="J19" s="42"/>
      <c r="K19" s="42"/>
      <c r="L19" s="63"/>
      <c r="M19" s="47"/>
      <c r="P19" s="5"/>
      <c r="Q19" s="38"/>
    </row>
    <row r="20" spans="2:17" ht="18" customHeight="1">
      <c r="B20" s="43"/>
      <c r="C20" s="43"/>
      <c r="D20" s="89" t="s">
        <v>37</v>
      </c>
      <c r="E20" s="90" t="s">
        <v>50</v>
      </c>
      <c r="F20" s="73"/>
      <c r="G20" s="74"/>
      <c r="H20" s="43"/>
      <c r="I20" s="26"/>
      <c r="J20" s="38"/>
      <c r="L20" s="63"/>
      <c r="M20" s="47"/>
      <c r="P20" s="5"/>
      <c r="Q20" s="38"/>
    </row>
    <row r="21" spans="2:17" ht="6" customHeight="1">
      <c r="B21" s="43"/>
      <c r="C21" s="43"/>
      <c r="D21" s="43"/>
      <c r="H21" s="47"/>
      <c r="J21" s="38"/>
      <c r="L21" s="63"/>
      <c r="M21" s="47"/>
      <c r="P21" s="5"/>
      <c r="Q21" s="38"/>
    </row>
    <row r="22" spans="2:16" ht="12" customHeight="1">
      <c r="B22" s="43"/>
      <c r="C22" s="43"/>
      <c r="H22" s="43"/>
      <c r="J22" s="38"/>
      <c r="L22" s="63"/>
      <c r="M22" s="47"/>
      <c r="P22" s="5"/>
    </row>
    <row r="23" spans="2:17" ht="12" customHeight="1">
      <c r="B23" s="43"/>
      <c r="C23" s="43"/>
      <c r="H23" s="43"/>
      <c r="J23" s="38"/>
      <c r="L23" s="63"/>
      <c r="M23" s="47"/>
      <c r="O23" s="40"/>
      <c r="P23" s="28"/>
      <c r="Q23" s="27"/>
    </row>
    <row r="24" spans="2:16" ht="12" customHeight="1">
      <c r="B24" s="43"/>
      <c r="C24" s="43"/>
      <c r="D24" s="47" t="s">
        <v>22</v>
      </c>
      <c r="E24" s="20" t="s">
        <v>36</v>
      </c>
      <c r="H24" s="43"/>
      <c r="J24" s="38"/>
      <c r="L24" s="63"/>
      <c r="M24" s="47"/>
      <c r="P24" s="5"/>
    </row>
    <row r="25" spans="2:17" ht="12" customHeight="1">
      <c r="B25" s="43"/>
      <c r="C25" s="43"/>
      <c r="D25" s="47"/>
      <c r="E25" s="20" t="s">
        <v>51</v>
      </c>
      <c r="F25" s="38">
        <v>1</v>
      </c>
      <c r="G25" s="38" t="s">
        <v>75</v>
      </c>
      <c r="H25" s="43"/>
      <c r="J25" s="38"/>
      <c r="L25" s="63"/>
      <c r="M25" s="47"/>
      <c r="P25" s="5"/>
      <c r="Q25" s="4"/>
    </row>
    <row r="26" spans="2:16" ht="12" customHeight="1">
      <c r="B26" s="43"/>
      <c r="C26" s="43"/>
      <c r="D26" s="47"/>
      <c r="E26" s="20" t="s">
        <v>66</v>
      </c>
      <c r="F26" s="38">
        <v>1</v>
      </c>
      <c r="G26" s="38" t="s">
        <v>33</v>
      </c>
      <c r="H26" s="43"/>
      <c r="J26" s="38"/>
      <c r="L26" s="63"/>
      <c r="M26" s="47"/>
      <c r="P26" s="5"/>
    </row>
    <row r="27" spans="2:16" ht="12" customHeight="1">
      <c r="B27" s="43"/>
      <c r="C27" s="43"/>
      <c r="D27" s="52"/>
      <c r="E27" s="20" t="s">
        <v>58</v>
      </c>
      <c r="F27" s="38">
        <v>1</v>
      </c>
      <c r="G27" s="5" t="s">
        <v>59</v>
      </c>
      <c r="H27" s="43"/>
      <c r="I27" s="72"/>
      <c r="J27" s="38"/>
      <c r="L27" s="63"/>
      <c r="M27" s="47"/>
      <c r="P27" s="5"/>
    </row>
    <row r="28" spans="2:16" ht="12" customHeight="1">
      <c r="B28" s="43"/>
      <c r="C28" s="43"/>
      <c r="D28" s="43"/>
      <c r="E28" s="21" t="s">
        <v>67</v>
      </c>
      <c r="F28" s="73"/>
      <c r="G28" s="74"/>
      <c r="H28" s="43"/>
      <c r="J28" s="38"/>
      <c r="L28" s="63"/>
      <c r="M28" s="47"/>
      <c r="P28" s="5"/>
    </row>
    <row r="29" spans="2:16" ht="12" customHeight="1">
      <c r="B29" s="43"/>
      <c r="C29" s="43"/>
      <c r="D29" s="47"/>
      <c r="H29" s="43"/>
      <c r="J29" s="38"/>
      <c r="L29" s="63"/>
      <c r="M29" s="47"/>
      <c r="P29" s="5"/>
    </row>
    <row r="30" spans="2:17" ht="12" customHeight="1">
      <c r="B30" s="43"/>
      <c r="C30" s="43"/>
      <c r="H30" s="43"/>
      <c r="J30" s="38"/>
      <c r="L30" s="63"/>
      <c r="M30" s="47"/>
      <c r="O30" s="40"/>
      <c r="P30" s="28"/>
      <c r="Q30" s="39"/>
    </row>
    <row r="31" spans="2:16" ht="12" customHeight="1">
      <c r="B31" s="43"/>
      <c r="C31" s="43"/>
      <c r="D31" s="47" t="s">
        <v>60</v>
      </c>
      <c r="E31" s="20" t="s">
        <v>36</v>
      </c>
      <c r="H31" s="43"/>
      <c r="J31" s="38"/>
      <c r="L31" s="63"/>
      <c r="M31" s="47"/>
      <c r="P31" s="5"/>
    </row>
    <row r="32" spans="2:16" ht="12" customHeight="1">
      <c r="B32" s="43"/>
      <c r="C32" s="43"/>
      <c r="D32" s="52"/>
      <c r="E32" s="21" t="s">
        <v>34</v>
      </c>
      <c r="F32" s="73"/>
      <c r="G32" s="74"/>
      <c r="H32" s="43"/>
      <c r="J32" s="38"/>
      <c r="L32" s="63"/>
      <c r="M32" s="47"/>
      <c r="P32" s="5"/>
    </row>
    <row r="33" spans="2:16" ht="12" customHeight="1">
      <c r="B33" s="43"/>
      <c r="C33" s="43"/>
      <c r="D33" s="52"/>
      <c r="E33" s="20"/>
      <c r="F33" s="81"/>
      <c r="H33" s="43"/>
      <c r="J33" s="38"/>
      <c r="L33" s="63"/>
      <c r="M33" s="47"/>
      <c r="P33" s="5"/>
    </row>
    <row r="34" spans="2:16" ht="12" customHeight="1">
      <c r="B34" s="43"/>
      <c r="C34" s="43"/>
      <c r="H34" s="43"/>
      <c r="J34" s="38"/>
      <c r="L34" s="63"/>
      <c r="M34" s="47"/>
      <c r="P34" s="5"/>
    </row>
    <row r="35" spans="2:16" ht="12" customHeight="1">
      <c r="B35" s="43"/>
      <c r="C35" s="43"/>
      <c r="D35" s="47" t="s">
        <v>31</v>
      </c>
      <c r="E35" s="3" t="s">
        <v>54</v>
      </c>
      <c r="G35" s="4"/>
      <c r="H35" s="43"/>
      <c r="J35" s="38"/>
      <c r="L35" s="63"/>
      <c r="M35" s="47"/>
      <c r="P35" s="5"/>
    </row>
    <row r="36" spans="2:16" ht="12" customHeight="1">
      <c r="B36" s="43"/>
      <c r="C36" s="43"/>
      <c r="D36" s="47"/>
      <c r="E36" s="78" t="s">
        <v>52</v>
      </c>
      <c r="F36" s="38">
        <v>1</v>
      </c>
      <c r="G36" s="38" t="s">
        <v>75</v>
      </c>
      <c r="H36" s="43"/>
      <c r="J36" s="38"/>
      <c r="L36" s="63"/>
      <c r="M36" s="47"/>
      <c r="P36" s="5"/>
    </row>
    <row r="37" spans="2:17" ht="12" customHeight="1">
      <c r="B37" s="43"/>
      <c r="C37" s="43"/>
      <c r="D37" s="47"/>
      <c r="E37" s="78" t="s">
        <v>53</v>
      </c>
      <c r="F37" s="38">
        <v>1</v>
      </c>
      <c r="G37" s="38" t="s">
        <v>75</v>
      </c>
      <c r="H37" s="43"/>
      <c r="J37" s="38"/>
      <c r="L37" s="63"/>
      <c r="M37" s="47"/>
      <c r="O37" s="40"/>
      <c r="P37" s="28"/>
      <c r="Q37" s="39"/>
    </row>
    <row r="38" spans="2:16" ht="12" customHeight="1">
      <c r="B38" s="43"/>
      <c r="C38" s="43"/>
      <c r="D38" s="53"/>
      <c r="E38" s="21" t="s">
        <v>77</v>
      </c>
      <c r="F38" s="73"/>
      <c r="G38" s="74"/>
      <c r="H38" s="43"/>
      <c r="J38" s="38"/>
      <c r="L38" s="63"/>
      <c r="M38" s="47"/>
      <c r="P38" s="5"/>
    </row>
    <row r="39" spans="2:16" ht="12" customHeight="1">
      <c r="B39" s="43"/>
      <c r="C39" s="43"/>
      <c r="D39" s="43"/>
      <c r="E39" s="5" t="s">
        <v>76</v>
      </c>
      <c r="H39" s="43"/>
      <c r="J39" s="38"/>
      <c r="L39" s="63"/>
      <c r="M39" s="47"/>
      <c r="P39" s="5"/>
    </row>
    <row r="40" spans="2:16" ht="12" customHeight="1">
      <c r="B40" s="43"/>
      <c r="C40" s="43"/>
      <c r="D40" s="43"/>
      <c r="H40" s="43"/>
      <c r="J40" s="38"/>
      <c r="L40" s="63"/>
      <c r="M40" s="47"/>
      <c r="P40" s="5"/>
    </row>
    <row r="41" spans="2:16" ht="12" customHeight="1">
      <c r="B41" s="43"/>
      <c r="C41" s="43"/>
      <c r="D41" s="43"/>
      <c r="H41" s="43"/>
      <c r="J41" s="38"/>
      <c r="L41" s="63"/>
      <c r="M41" s="47"/>
      <c r="P41" s="5"/>
    </row>
    <row r="42" spans="2:16" ht="12" customHeight="1">
      <c r="B42" s="43"/>
      <c r="C42" s="43"/>
      <c r="D42" s="47" t="s">
        <v>32</v>
      </c>
      <c r="E42" s="20" t="s">
        <v>38</v>
      </c>
      <c r="H42" s="43"/>
      <c r="J42" s="38"/>
      <c r="L42" s="63"/>
      <c r="M42" s="47"/>
      <c r="P42" s="5"/>
    </row>
    <row r="43" spans="2:16" ht="12" customHeight="1">
      <c r="B43" s="43"/>
      <c r="C43" s="43"/>
      <c r="D43" s="47"/>
      <c r="E43" s="21" t="s">
        <v>35</v>
      </c>
      <c r="F43" s="73"/>
      <c r="G43" s="74"/>
      <c r="H43" s="43"/>
      <c r="J43" s="38"/>
      <c r="L43" s="63"/>
      <c r="M43" s="47"/>
      <c r="P43" s="5"/>
    </row>
    <row r="44" spans="2:17" ht="12" customHeight="1">
      <c r="B44" s="43"/>
      <c r="C44" s="43"/>
      <c r="H44" s="43"/>
      <c r="J44" s="38"/>
      <c r="L44" s="63"/>
      <c r="M44" s="47"/>
      <c r="O44" s="40"/>
      <c r="P44" s="28"/>
      <c r="Q44" s="39"/>
    </row>
    <row r="45" spans="2:16" ht="12" customHeight="1">
      <c r="B45" s="43"/>
      <c r="C45" s="43"/>
      <c r="H45" s="43"/>
      <c r="J45" s="38"/>
      <c r="L45" s="63"/>
      <c r="M45" s="47"/>
      <c r="P45" s="5"/>
    </row>
    <row r="46" spans="2:16" ht="12" customHeight="1">
      <c r="B46" s="43"/>
      <c r="C46" s="43"/>
      <c r="H46" s="43"/>
      <c r="J46" s="38"/>
      <c r="L46" s="63"/>
      <c r="M46" s="47"/>
      <c r="P46" s="5"/>
    </row>
    <row r="47" spans="2:16" ht="12" customHeight="1">
      <c r="B47" s="43"/>
      <c r="C47" s="43"/>
      <c r="H47" s="43"/>
      <c r="J47" s="38"/>
      <c r="L47" s="63"/>
      <c r="M47" s="47"/>
      <c r="P47" s="5"/>
    </row>
    <row r="48" spans="2:16" ht="12" customHeight="1">
      <c r="B48" s="43"/>
      <c r="C48" s="43"/>
      <c r="H48" s="43"/>
      <c r="I48" s="43"/>
      <c r="J48" s="42"/>
      <c r="K48" s="42"/>
      <c r="L48" s="42"/>
      <c r="M48" s="47"/>
      <c r="P48" s="5"/>
    </row>
    <row r="49" spans="2:16" ht="12" customHeight="1">
      <c r="B49" s="43"/>
      <c r="C49" s="43"/>
      <c r="D49" s="43"/>
      <c r="E49" s="42"/>
      <c r="F49" s="41"/>
      <c r="G49" s="42"/>
      <c r="H49" s="43"/>
      <c r="I49" s="42"/>
      <c r="J49" s="42"/>
      <c r="K49" s="42"/>
      <c r="L49" s="42"/>
      <c r="M49" s="47"/>
      <c r="P49" s="5"/>
    </row>
    <row r="50" spans="2:16" ht="12" customHeight="1">
      <c r="B50" s="43"/>
      <c r="C50" s="43"/>
      <c r="D50" s="43"/>
      <c r="E50" s="42"/>
      <c r="F50" s="41"/>
      <c r="G50" s="42"/>
      <c r="H50" s="43"/>
      <c r="I50" s="43"/>
      <c r="J50" s="42"/>
      <c r="K50" s="42"/>
      <c r="L50" s="42"/>
      <c r="M50" s="47"/>
      <c r="P50" s="5"/>
    </row>
    <row r="51" spans="2:17" ht="12" customHeight="1">
      <c r="B51" s="43"/>
      <c r="C51" s="42"/>
      <c r="D51" s="43"/>
      <c r="E51" s="42"/>
      <c r="F51" s="41"/>
      <c r="G51" s="42"/>
      <c r="H51" s="43" t="s">
        <v>41</v>
      </c>
      <c r="I51" s="43"/>
      <c r="J51" s="42"/>
      <c r="K51" s="42"/>
      <c r="L51" s="42"/>
      <c r="M51" s="47"/>
      <c r="O51" s="40"/>
      <c r="P51" s="40"/>
      <c r="Q51" s="39"/>
    </row>
    <row r="52" spans="2:13" ht="12" customHeight="1">
      <c r="B52" s="43"/>
      <c r="C52" s="43"/>
      <c r="D52" s="43"/>
      <c r="E52" s="42"/>
      <c r="F52" s="41"/>
      <c r="G52" s="42"/>
      <c r="H52" s="42" t="s">
        <v>42</v>
      </c>
      <c r="I52" s="43"/>
      <c r="J52" s="42"/>
      <c r="K52" s="42"/>
      <c r="L52" s="42"/>
      <c r="M52" s="47"/>
    </row>
    <row r="53" spans="2:13" ht="12" customHeight="1">
      <c r="B53" s="43"/>
      <c r="C53" s="43"/>
      <c r="D53" s="43"/>
      <c r="E53" s="42"/>
      <c r="F53" s="41"/>
      <c r="G53" s="42"/>
      <c r="H53" s="43"/>
      <c r="I53" s="43"/>
      <c r="J53" s="42"/>
      <c r="K53" s="42"/>
      <c r="L53" s="42"/>
      <c r="M53" s="47"/>
    </row>
    <row r="54" spans="2:13" ht="12" customHeight="1">
      <c r="B54" s="43"/>
      <c r="C54" s="43"/>
      <c r="D54" s="43"/>
      <c r="E54" s="42"/>
      <c r="F54" s="41"/>
      <c r="G54" s="42"/>
      <c r="H54" s="43"/>
      <c r="I54" s="43"/>
      <c r="J54" s="42"/>
      <c r="K54" s="42"/>
      <c r="L54" s="42"/>
      <c r="M54" s="47"/>
    </row>
    <row r="55" spans="2:13" ht="12" customHeight="1">
      <c r="B55" s="43"/>
      <c r="C55" s="43"/>
      <c r="D55" s="43"/>
      <c r="E55" s="42"/>
      <c r="F55" s="41"/>
      <c r="G55" s="42"/>
      <c r="H55" s="43"/>
      <c r="I55" s="43"/>
      <c r="J55" s="42"/>
      <c r="K55" s="42"/>
      <c r="L55" s="42"/>
      <c r="M55" s="47"/>
    </row>
    <row r="56" spans="2:13" ht="12" customHeight="1">
      <c r="B56" s="43"/>
      <c r="C56" s="43"/>
      <c r="D56" s="43"/>
      <c r="E56" s="42"/>
      <c r="F56" s="41"/>
      <c r="G56" s="42"/>
      <c r="H56" s="43"/>
      <c r="I56" s="43"/>
      <c r="J56" s="42"/>
      <c r="K56" s="42"/>
      <c r="L56" s="42"/>
      <c r="M56" s="47"/>
    </row>
    <row r="57" spans="2:13" ht="12" customHeight="1">
      <c r="B57" s="43"/>
      <c r="C57" s="43"/>
      <c r="D57" s="43"/>
      <c r="E57" s="42"/>
      <c r="F57" s="41"/>
      <c r="G57" s="42"/>
      <c r="H57" s="43"/>
      <c r="I57" s="43"/>
      <c r="J57" s="42"/>
      <c r="K57" s="42"/>
      <c r="L57" s="42"/>
      <c r="M57" s="47"/>
    </row>
    <row r="58" spans="2:13" ht="12" customHeight="1">
      <c r="B58" s="43"/>
      <c r="C58" s="82" t="s">
        <v>64</v>
      </c>
      <c r="D58" s="43"/>
      <c r="E58" s="42"/>
      <c r="F58" s="41"/>
      <c r="G58" s="42"/>
      <c r="H58" s="43"/>
      <c r="I58" s="43"/>
      <c r="J58" s="42"/>
      <c r="K58" s="42"/>
      <c r="L58" s="42"/>
      <c r="M58" s="47"/>
    </row>
    <row r="59" spans="2:13" ht="12" customHeight="1">
      <c r="B59" s="43"/>
      <c r="C59" s="43"/>
      <c r="D59" s="43"/>
      <c r="E59" s="42"/>
      <c r="F59" s="41"/>
      <c r="G59" s="42"/>
      <c r="H59" s="43"/>
      <c r="I59" s="43"/>
      <c r="J59" s="42"/>
      <c r="K59" s="42"/>
      <c r="L59" s="42"/>
      <c r="M59" s="47"/>
    </row>
    <row r="60" spans="2:13" ht="12" customHeight="1">
      <c r="B60" s="43"/>
      <c r="C60" s="43"/>
      <c r="D60" s="43"/>
      <c r="E60" s="42"/>
      <c r="F60" s="41"/>
      <c r="G60" s="42"/>
      <c r="H60" s="82"/>
      <c r="I60" s="43"/>
      <c r="J60" s="42"/>
      <c r="K60" s="42"/>
      <c r="L60" s="42"/>
      <c r="M60" s="47"/>
    </row>
    <row r="61" spans="2:13" ht="12" customHeight="1">
      <c r="B61" s="43"/>
      <c r="C61" s="43"/>
      <c r="D61" s="43"/>
      <c r="E61" s="42"/>
      <c r="F61" s="41"/>
      <c r="G61" s="42"/>
      <c r="H61" s="82"/>
      <c r="I61" s="43"/>
      <c r="J61" s="42"/>
      <c r="K61" s="42"/>
      <c r="L61" s="42"/>
      <c r="M61" s="47"/>
    </row>
    <row r="62" spans="2:13" ht="12" customHeight="1">
      <c r="B62" s="43"/>
      <c r="C62" s="43"/>
      <c r="D62" s="43"/>
      <c r="E62" s="42"/>
      <c r="F62" s="41"/>
      <c r="G62" s="42"/>
      <c r="H62" s="43"/>
      <c r="I62" s="43"/>
      <c r="J62" s="42"/>
      <c r="K62" s="42"/>
      <c r="L62" s="42"/>
      <c r="M62" s="47"/>
    </row>
    <row r="63" spans="2:13" ht="12" customHeight="1">
      <c r="B63" s="43"/>
      <c r="C63" s="43"/>
      <c r="D63" s="43"/>
      <c r="E63" s="42"/>
      <c r="F63" s="41"/>
      <c r="G63" s="42"/>
      <c r="H63" s="43"/>
      <c r="I63" s="43"/>
      <c r="J63" s="42"/>
      <c r="K63" s="42"/>
      <c r="L63" s="42"/>
      <c r="M63" s="47"/>
    </row>
    <row r="64" spans="2:13" ht="12" customHeight="1">
      <c r="B64" s="43"/>
      <c r="C64" s="43"/>
      <c r="D64" s="43"/>
      <c r="E64" s="42"/>
      <c r="F64" s="41"/>
      <c r="G64" s="42"/>
      <c r="H64" s="43"/>
      <c r="I64" s="43"/>
      <c r="J64" s="42"/>
      <c r="K64" s="42"/>
      <c r="L64" s="42"/>
      <c r="M64" s="47"/>
    </row>
    <row r="65" spans="2:13" ht="12" customHeight="1">
      <c r="B65" s="43"/>
      <c r="C65" s="43"/>
      <c r="D65" s="43"/>
      <c r="E65" s="42"/>
      <c r="F65" s="41"/>
      <c r="G65" s="42"/>
      <c r="H65" s="43"/>
      <c r="I65" s="43"/>
      <c r="J65" s="42"/>
      <c r="K65" s="42"/>
      <c r="L65" s="42"/>
      <c r="M65" s="47"/>
    </row>
    <row r="66" spans="2:13" ht="12" customHeight="1">
      <c r="B66" s="43"/>
      <c r="C66" s="82" t="s">
        <v>61</v>
      </c>
      <c r="D66" s="43"/>
      <c r="E66" s="42"/>
      <c r="F66" s="41"/>
      <c r="G66" s="42"/>
      <c r="H66" s="43"/>
      <c r="I66" s="43"/>
      <c r="J66" s="42"/>
      <c r="K66" s="42"/>
      <c r="L66" s="42"/>
      <c r="M66" s="47"/>
    </row>
    <row r="67" spans="2:13" ht="12" customHeight="1">
      <c r="B67" s="43"/>
      <c r="C67" s="43"/>
      <c r="D67" s="43"/>
      <c r="E67" s="42"/>
      <c r="F67" s="41"/>
      <c r="G67" s="42"/>
      <c r="H67" s="82"/>
      <c r="I67" s="43"/>
      <c r="J67" s="83" t="s">
        <v>62</v>
      </c>
      <c r="L67" s="42"/>
      <c r="M67" s="47"/>
    </row>
    <row r="68" spans="2:13" ht="12" customHeight="1">
      <c r="B68" s="43"/>
      <c r="C68" s="43"/>
      <c r="D68" s="43"/>
      <c r="E68" s="42"/>
      <c r="F68" s="41"/>
      <c r="G68" s="42"/>
      <c r="H68" s="43"/>
      <c r="I68" s="43"/>
      <c r="J68" s="83"/>
      <c r="K68" s="83"/>
      <c r="L68" s="42"/>
      <c r="M68" s="47"/>
    </row>
    <row r="69" spans="2:13" ht="12" customHeight="1">
      <c r="B69" s="43"/>
      <c r="C69" s="43"/>
      <c r="D69" s="43"/>
      <c r="E69" s="42"/>
      <c r="F69" s="41"/>
      <c r="G69" s="42"/>
      <c r="H69" s="43"/>
      <c r="I69" s="43"/>
      <c r="J69" s="42"/>
      <c r="K69" s="42"/>
      <c r="L69" s="42"/>
      <c r="M69" s="47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20 F24:F27 F29 F33 F35:F43">
    <cfRule type="cellIs" priority="3" dxfId="5" operator="equal" stopIfTrue="1">
      <formula>0</formula>
    </cfRule>
  </conditionalFormatting>
  <conditionalFormatting sqref="H9">
    <cfRule type="cellIs" priority="4" dxfId="5" operator="equal" stopIfTrue="1">
      <formula>"""外来"""</formula>
    </cfRule>
  </conditionalFormatting>
  <conditionalFormatting sqref="C4">
    <cfRule type="cellIs" priority="5" dxfId="6" operator="notEqual" stopIfTrue="1">
      <formula>" "</formula>
    </cfRule>
  </conditionalFormatting>
  <conditionalFormatting sqref="F28">
    <cfRule type="cellIs" priority="2" dxfId="5" operator="equal" stopIfTrue="1">
      <formula>0</formula>
    </cfRule>
  </conditionalFormatting>
  <conditionalFormatting sqref="F31:F32">
    <cfRule type="cellIs" priority="1" dxfId="5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2017-02-16T04:06:33Z</cp:lastPrinted>
  <dcterms:created xsi:type="dcterms:W3CDTF">2009-08-12T06:14:26Z</dcterms:created>
  <dcterms:modified xsi:type="dcterms:W3CDTF">2020-04-15T21:10:56Z</dcterms:modified>
  <cp:category/>
  <cp:version/>
  <cp:contentType/>
  <cp:contentStatus/>
</cp:coreProperties>
</file>